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40" windowHeight="8190" activeTab="3"/>
  </bookViews>
  <sheets>
    <sheet name="Диаграмма2" sheetId="5" r:id="rId1"/>
    <sheet name="Приказ" sheetId="1" r:id="rId2"/>
    <sheet name="Ведомость" sheetId="6" r:id="rId3"/>
    <sheet name="Ведомость (2)" sheetId="7" r:id="rId4"/>
  </sheets>
  <calcPr calcId="145621"/>
</workbook>
</file>

<file path=xl/calcChain.xml><?xml version="1.0" encoding="utf-8"?>
<calcChain xmlns="http://schemas.openxmlformats.org/spreadsheetml/2006/main">
  <c r="K17" i="7" l="1"/>
  <c r="H16" i="7"/>
  <c r="J16" i="7" s="1"/>
  <c r="K16" i="7" s="1"/>
  <c r="H15" i="7"/>
  <c r="J15" i="7" s="1"/>
  <c r="K15" i="7" s="1"/>
  <c r="H14" i="7"/>
  <c r="K14" i="7" s="1"/>
  <c r="H13" i="7"/>
  <c r="K13" i="7" s="1"/>
  <c r="H12" i="7"/>
  <c r="K12" i="7" s="1"/>
  <c r="H11" i="7"/>
  <c r="J11" i="7" s="1"/>
  <c r="K11" i="7" s="1"/>
  <c r="H10" i="7"/>
  <c r="K10" i="7" s="1"/>
  <c r="H9" i="7"/>
  <c r="J9" i="7" s="1"/>
  <c r="H8" i="7"/>
  <c r="K8" i="7" s="1"/>
  <c r="H7" i="7"/>
  <c r="J7" i="7" s="1"/>
  <c r="H7" i="6"/>
  <c r="J7" i="6" s="1"/>
  <c r="H8" i="6"/>
  <c r="J8" i="6" s="1"/>
  <c r="H9" i="6"/>
  <c r="J9" i="6" s="1"/>
  <c r="H10" i="6"/>
  <c r="J10" i="6" s="1"/>
  <c r="H11" i="6"/>
  <c r="J11" i="6" s="1"/>
  <c r="H12" i="6"/>
  <c r="J12" i="6" s="1"/>
  <c r="H13" i="6"/>
  <c r="J13" i="6" s="1"/>
  <c r="H14" i="6"/>
  <c r="J14" i="6" s="1"/>
  <c r="H15" i="6"/>
  <c r="J15" i="6" s="1"/>
  <c r="H16" i="6"/>
  <c r="J16" i="6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H14" i="1"/>
  <c r="I4" i="1"/>
  <c r="K9" i="7" l="1"/>
  <c r="K7" i="7"/>
  <c r="I8" i="7"/>
  <c r="I10" i="7"/>
  <c r="I12" i="7"/>
  <c r="I14" i="7"/>
  <c r="I16" i="7"/>
  <c r="J8" i="7"/>
  <c r="J10" i="7"/>
  <c r="J12" i="7"/>
  <c r="J14" i="7"/>
  <c r="I7" i="7"/>
  <c r="I9" i="7"/>
  <c r="I11" i="7"/>
  <c r="I13" i="7"/>
  <c r="I15" i="7"/>
  <c r="J13" i="7"/>
  <c r="I7" i="6"/>
  <c r="I15" i="6"/>
  <c r="I13" i="6"/>
  <c r="I11" i="6"/>
  <c r="I9" i="6"/>
  <c r="H15" i="1"/>
  <c r="H16" i="1" s="1"/>
  <c r="I16" i="6"/>
  <c r="I14" i="6"/>
  <c r="I12" i="6"/>
  <c r="I10" i="6"/>
  <c r="I8" i="6"/>
</calcChain>
</file>

<file path=xl/sharedStrings.xml><?xml version="1.0" encoding="utf-8"?>
<sst xmlns="http://schemas.openxmlformats.org/spreadsheetml/2006/main" count="77" uniqueCount="32">
  <si>
    <t>Проект переводного приказа</t>
  </si>
  <si>
    <t>№</t>
  </si>
  <si>
    <t>Максимальный</t>
  </si>
  <si>
    <t>Минимальный</t>
  </si>
  <si>
    <t>Средний по группе</t>
  </si>
  <si>
    <t>Фамилия, имя</t>
  </si>
  <si>
    <t>математика</t>
  </si>
  <si>
    <t>физика</t>
  </si>
  <si>
    <t>информатика</t>
  </si>
  <si>
    <t>химия</t>
  </si>
  <si>
    <t>русский язык</t>
  </si>
  <si>
    <t>Средний 
балл</t>
  </si>
  <si>
    <t>Переведен на второй 
курс</t>
  </si>
  <si>
    <t>Забегов Алексей</t>
  </si>
  <si>
    <t>Прыгунов Иван</t>
  </si>
  <si>
    <t>Старшинов Александр</t>
  </si>
  <si>
    <t>Финишаев Анатолий</t>
  </si>
  <si>
    <t>Гуленов Николай</t>
  </si>
  <si>
    <t>Прогулкин Сергей</t>
  </si>
  <si>
    <t>Свечков Константин</t>
  </si>
  <si>
    <t>Ямкин Василий</t>
  </si>
  <si>
    <t>Красоткина Марина</t>
  </si>
  <si>
    <t>Умкина Екатерина</t>
  </si>
  <si>
    <t>Ведомость назначения на стипендию</t>
  </si>
  <si>
    <t>Стипендия</t>
  </si>
  <si>
    <t>Надбавка</t>
  </si>
  <si>
    <t>Всего 
стипендия</t>
  </si>
  <si>
    <t>Размер стипендии</t>
  </si>
  <si>
    <t>Установленный балл</t>
  </si>
  <si>
    <t>Надбавка 1</t>
  </si>
  <si>
    <t>Надбавка 2</t>
  </si>
  <si>
    <t>Надбавка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</si>
</sst>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2" fontId="5" fillId="0" borderId="1" xfId="0" applyNumberFormat="1" applyFont="1" applyBorder="1" applyAlignment="1">
      <alignment horizontal="center" vertical="center" wrapText="1"/>
    </xf>
    <xf numFmtId="17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/>
    <xf numFmtId="2" fontId="3" fillId="0" borderId="0" xfId="0" applyNumberFormat="1" applyFont="1"/>
    <xf numFmtId="0" fontId="4" fillId="0" borderId="1" xfId="0" applyFont="1" applyBorder="1" applyAlignment="1">
      <alignment horizontal="left" vertical="center" indent="1"/>
    </xf>
    <xf numFmtId="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7" fillId="0" borderId="0" xfId="0" applyFont="1" applyAlignment="1">
      <alignment horizontal="right" vertical="center" indent="1"/>
    </xf>
  </cellXfs>
  <cellStyles count="1">
    <cellStyle name="Обычный" xfId="0" builtinId="0"/>
  </cellStyles>
  <dxfs count="38">
    <dxf>
      <font>
        <color theme="0"/>
      </font>
    </dxf>
    <dxf>
      <font>
        <strike val="0"/>
        <color auto="1"/>
      </font>
    </dxf>
    <dxf>
      <font>
        <color rgb="FF00B0F0"/>
      </font>
    </dxf>
    <dxf>
      <font>
        <color rgb="FF00B050"/>
      </font>
    </dxf>
    <dxf>
      <font>
        <color rgb="FFC0000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33CCFF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33CCFF"/>
      </font>
    </dxf>
    <dxf>
      <font>
        <color theme="0"/>
      </font>
    </dxf>
    <dxf>
      <font>
        <strike val="0"/>
        <color auto="1"/>
      </font>
    </dxf>
    <dxf>
      <font>
        <color rgb="FF00B0F0"/>
      </font>
    </dxf>
    <dxf>
      <font>
        <color rgb="FF00B05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00B050"/>
      </font>
    </dxf>
    <dxf>
      <font>
        <color rgb="FF00B0F0"/>
      </font>
    </dxf>
    <dxf>
      <font>
        <strike val="0"/>
        <color auto="1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00B05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33CCFF"/>
      </font>
    </dxf>
  </dxfs>
  <tableStyles count="0" defaultTableStyle="TableStyleMedium9" defaultPivotStyle="PivotStyleLight16"/>
  <colors>
    <mruColors>
      <color rgb="FFEEB5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Успеваемость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Приказ!$C$3</c:f>
              <c:strCache>
                <c:ptCount val="1"/>
                <c:pt idx="0">
                  <c:v>математика</c:v>
                </c:pt>
              </c:strCache>
            </c:strRef>
          </c:tx>
          <c:invertIfNegative val="0"/>
          <c:cat>
            <c:strRef>
              <c:f>Приказ!$B$4:$B$13</c:f>
              <c:strCache>
                <c:ptCount val="10"/>
                <c:pt idx="0">
                  <c:v>Забегов Алексей</c:v>
                </c:pt>
                <c:pt idx="1">
                  <c:v>Прыгунов Иван</c:v>
                </c:pt>
                <c:pt idx="2">
                  <c:v>Старшинов Александр</c:v>
                </c:pt>
                <c:pt idx="3">
                  <c:v>Финишаев Анатолий</c:v>
                </c:pt>
                <c:pt idx="4">
                  <c:v>Гуленов Николай</c:v>
                </c:pt>
                <c:pt idx="5">
                  <c:v>Прогулкин Сергей</c:v>
                </c:pt>
                <c:pt idx="6">
                  <c:v>Свечков Константин</c:v>
                </c:pt>
                <c:pt idx="7">
                  <c:v>Ямкин Василий</c:v>
                </c:pt>
                <c:pt idx="8">
                  <c:v>Красоткина Марина</c:v>
                </c:pt>
                <c:pt idx="9">
                  <c:v>Умкина Екатерина</c:v>
                </c:pt>
              </c:strCache>
            </c:strRef>
          </c:cat>
          <c:val>
            <c:numRef>
              <c:f>Приказ!$C$4:$C$13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er>
          <c:idx val="1"/>
          <c:order val="1"/>
          <c:tx>
            <c:strRef>
              <c:f>Приказ!$D$3</c:f>
              <c:strCache>
                <c:ptCount val="1"/>
                <c:pt idx="0">
                  <c:v>физика</c:v>
                </c:pt>
              </c:strCache>
            </c:strRef>
          </c:tx>
          <c:invertIfNegative val="0"/>
          <c:cat>
            <c:strRef>
              <c:f>Приказ!$B$4:$B$13</c:f>
              <c:strCache>
                <c:ptCount val="10"/>
                <c:pt idx="0">
                  <c:v>Забегов Алексей</c:v>
                </c:pt>
                <c:pt idx="1">
                  <c:v>Прыгунов Иван</c:v>
                </c:pt>
                <c:pt idx="2">
                  <c:v>Старшинов Александр</c:v>
                </c:pt>
                <c:pt idx="3">
                  <c:v>Финишаев Анатолий</c:v>
                </c:pt>
                <c:pt idx="4">
                  <c:v>Гуленов Николай</c:v>
                </c:pt>
                <c:pt idx="5">
                  <c:v>Прогулкин Сергей</c:v>
                </c:pt>
                <c:pt idx="6">
                  <c:v>Свечков Константин</c:v>
                </c:pt>
                <c:pt idx="7">
                  <c:v>Ямкин Василий</c:v>
                </c:pt>
                <c:pt idx="8">
                  <c:v>Красоткина Марина</c:v>
                </c:pt>
                <c:pt idx="9">
                  <c:v>Умкина Екатерина</c:v>
                </c:pt>
              </c:strCache>
            </c:strRef>
          </c:cat>
          <c:val>
            <c:numRef>
              <c:f>Приказ!$D$4:$D$13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</c:ser>
        <c:ser>
          <c:idx val="2"/>
          <c:order val="2"/>
          <c:tx>
            <c:strRef>
              <c:f>Приказ!$E$3</c:f>
              <c:strCache>
                <c:ptCount val="1"/>
                <c:pt idx="0">
                  <c:v>информатика</c:v>
                </c:pt>
              </c:strCache>
            </c:strRef>
          </c:tx>
          <c:invertIfNegative val="0"/>
          <c:cat>
            <c:strRef>
              <c:f>Приказ!$B$4:$B$13</c:f>
              <c:strCache>
                <c:ptCount val="10"/>
                <c:pt idx="0">
                  <c:v>Забегов Алексей</c:v>
                </c:pt>
                <c:pt idx="1">
                  <c:v>Прыгунов Иван</c:v>
                </c:pt>
                <c:pt idx="2">
                  <c:v>Старшинов Александр</c:v>
                </c:pt>
                <c:pt idx="3">
                  <c:v>Финишаев Анатолий</c:v>
                </c:pt>
                <c:pt idx="4">
                  <c:v>Гуленов Николай</c:v>
                </c:pt>
                <c:pt idx="5">
                  <c:v>Прогулкин Сергей</c:v>
                </c:pt>
                <c:pt idx="6">
                  <c:v>Свечков Константин</c:v>
                </c:pt>
                <c:pt idx="7">
                  <c:v>Ямкин Василий</c:v>
                </c:pt>
                <c:pt idx="8">
                  <c:v>Красоткина Марина</c:v>
                </c:pt>
                <c:pt idx="9">
                  <c:v>Умкина Екатерина</c:v>
                </c:pt>
              </c:strCache>
            </c:strRef>
          </c:cat>
          <c:val>
            <c:numRef>
              <c:f>Приказ!$E$4:$E$13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er>
          <c:idx val="3"/>
          <c:order val="3"/>
          <c:tx>
            <c:strRef>
              <c:f>Приказ!$F$3</c:f>
              <c:strCache>
                <c:ptCount val="1"/>
                <c:pt idx="0">
                  <c:v>химия</c:v>
                </c:pt>
              </c:strCache>
            </c:strRef>
          </c:tx>
          <c:invertIfNegative val="0"/>
          <c:cat>
            <c:strRef>
              <c:f>Приказ!$B$4:$B$13</c:f>
              <c:strCache>
                <c:ptCount val="10"/>
                <c:pt idx="0">
                  <c:v>Забегов Алексей</c:v>
                </c:pt>
                <c:pt idx="1">
                  <c:v>Прыгунов Иван</c:v>
                </c:pt>
                <c:pt idx="2">
                  <c:v>Старшинов Александр</c:v>
                </c:pt>
                <c:pt idx="3">
                  <c:v>Финишаев Анатолий</c:v>
                </c:pt>
                <c:pt idx="4">
                  <c:v>Гуленов Николай</c:v>
                </c:pt>
                <c:pt idx="5">
                  <c:v>Прогулкин Сергей</c:v>
                </c:pt>
                <c:pt idx="6">
                  <c:v>Свечков Константин</c:v>
                </c:pt>
                <c:pt idx="7">
                  <c:v>Ямкин Василий</c:v>
                </c:pt>
                <c:pt idx="8">
                  <c:v>Красоткина Марина</c:v>
                </c:pt>
                <c:pt idx="9">
                  <c:v>Умкина Екатерина</c:v>
                </c:pt>
              </c:strCache>
            </c:strRef>
          </c:cat>
          <c:val>
            <c:numRef>
              <c:f>Приказ!$F$4:$F$13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</c:ser>
        <c:ser>
          <c:idx val="4"/>
          <c:order val="4"/>
          <c:tx>
            <c:strRef>
              <c:f>Приказ!$G$3</c:f>
              <c:strCache>
                <c:ptCount val="1"/>
                <c:pt idx="0">
                  <c:v>русский язык</c:v>
                </c:pt>
              </c:strCache>
            </c:strRef>
          </c:tx>
          <c:invertIfNegative val="0"/>
          <c:cat>
            <c:strRef>
              <c:f>Приказ!$B$4:$B$13</c:f>
              <c:strCache>
                <c:ptCount val="10"/>
                <c:pt idx="0">
                  <c:v>Забегов Алексей</c:v>
                </c:pt>
                <c:pt idx="1">
                  <c:v>Прыгунов Иван</c:v>
                </c:pt>
                <c:pt idx="2">
                  <c:v>Старшинов Александр</c:v>
                </c:pt>
                <c:pt idx="3">
                  <c:v>Финишаев Анатолий</c:v>
                </c:pt>
                <c:pt idx="4">
                  <c:v>Гуленов Николай</c:v>
                </c:pt>
                <c:pt idx="5">
                  <c:v>Прогулкин Сергей</c:v>
                </c:pt>
                <c:pt idx="6">
                  <c:v>Свечков Константин</c:v>
                </c:pt>
                <c:pt idx="7">
                  <c:v>Ямкин Василий</c:v>
                </c:pt>
                <c:pt idx="8">
                  <c:v>Красоткина Марина</c:v>
                </c:pt>
                <c:pt idx="9">
                  <c:v>Умкина Екатерина</c:v>
                </c:pt>
              </c:strCache>
            </c:strRef>
          </c:cat>
          <c:val>
            <c:numRef>
              <c:f>Приказ!$G$4:$G$13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57536"/>
        <c:axId val="136259456"/>
      </c:barChart>
      <c:catAx>
        <c:axId val="13625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/>
                  <a:t>Фамилия студента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6259456"/>
        <c:crosses val="autoZero"/>
        <c:auto val="1"/>
        <c:lblAlgn val="ctr"/>
        <c:lblOffset val="100"/>
        <c:noMultiLvlLbl val="0"/>
      </c:catAx>
      <c:valAx>
        <c:axId val="13625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362575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0.41667</cdr:x>
      <cdr:y>0.60069</cdr:y>
    </cdr:from>
    <cdr:to>
      <cdr:x>0.42667</cdr:x>
      <cdr:y>0.61736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5000" y="1647825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0.39375</cdr:x>
      <cdr:y>0.39583</cdr:y>
    </cdr:from>
    <cdr:to>
      <cdr:x>0.59375</cdr:x>
      <cdr:y>0.72917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0225" y="10858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G12" sqref="G12"/>
    </sheetView>
  </sheetViews>
  <sheetFormatPr defaultRowHeight="15" x14ac:dyDescent="0.25"/>
  <cols>
    <col min="1" max="1" width="5.7109375" style="3" customWidth="1"/>
    <col min="2" max="2" width="22.7109375" style="3" customWidth="1"/>
    <col min="3" max="7" width="6.7109375" style="3" customWidth="1"/>
    <col min="8" max="8" width="11" style="3" customWidth="1"/>
    <col min="9" max="9" width="33.42578125" style="3" customWidth="1"/>
    <col min="10" max="16384" width="9.140625" style="3"/>
  </cols>
  <sheetData>
    <row r="1" spans="1:10" ht="20.25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</row>
    <row r="3" spans="1:10" ht="80.25" x14ac:dyDescent="0.25">
      <c r="A3" s="9" t="s">
        <v>1</v>
      </c>
      <c r="B3" s="9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11" t="s">
        <v>11</v>
      </c>
      <c r="I3" s="10" t="s">
        <v>12</v>
      </c>
    </row>
    <row r="4" spans="1:10" ht="15.75" x14ac:dyDescent="0.25">
      <c r="A4" s="5">
        <v>1</v>
      </c>
      <c r="B4" s="5" t="s">
        <v>13</v>
      </c>
      <c r="C4" s="5">
        <v>2</v>
      </c>
      <c r="D4" s="5">
        <v>3</v>
      </c>
      <c r="E4" s="5">
        <v>3</v>
      </c>
      <c r="F4" s="5">
        <v>2</v>
      </c>
      <c r="G4" s="5">
        <v>2</v>
      </c>
      <c r="H4" s="12">
        <f t="shared" ref="H4:H13" si="0">AVERAGE(C4:G4)</f>
        <v>2.4</v>
      </c>
      <c r="I4" s="13" t="str">
        <f>IF(H4&gt;2.5,"”переведен на второй курс","повторный курс")</f>
        <v>повторный курс</v>
      </c>
    </row>
    <row r="5" spans="1:10" ht="15.75" x14ac:dyDescent="0.25">
      <c r="A5" s="5">
        <v>2</v>
      </c>
      <c r="B5" s="5" t="s">
        <v>14</v>
      </c>
      <c r="C5" s="5">
        <v>4</v>
      </c>
      <c r="D5" s="5">
        <v>2</v>
      </c>
      <c r="E5" s="5">
        <v>4</v>
      </c>
      <c r="F5" s="5">
        <v>3</v>
      </c>
      <c r="G5" s="5">
        <v>5</v>
      </c>
      <c r="H5" s="12">
        <f t="shared" si="0"/>
        <v>3.6</v>
      </c>
      <c r="I5" s="13" t="str">
        <f>IF(H5&gt;2.5,"”переведен на второй курс","повторный курс")</f>
        <v>”переведен на второй курс</v>
      </c>
    </row>
    <row r="6" spans="1:10" ht="15.75" x14ac:dyDescent="0.25">
      <c r="A6" s="5">
        <v>3</v>
      </c>
      <c r="B6" s="5" t="s">
        <v>15</v>
      </c>
      <c r="C6" s="5">
        <v>3</v>
      </c>
      <c r="D6" s="5">
        <v>4</v>
      </c>
      <c r="E6" s="5">
        <v>3</v>
      </c>
      <c r="F6" s="5">
        <v>4</v>
      </c>
      <c r="G6" s="5">
        <v>3</v>
      </c>
      <c r="H6" s="12">
        <f t="shared" si="0"/>
        <v>3.4</v>
      </c>
      <c r="I6" s="13" t="str">
        <f t="shared" ref="I6:I13" si="1">IF(H6&gt;2.5,"”переведен на второй курс","повторный курс")</f>
        <v>”переведен на второй курс</v>
      </c>
    </row>
    <row r="7" spans="1:10" ht="15.75" x14ac:dyDescent="0.25">
      <c r="A7" s="5">
        <v>4</v>
      </c>
      <c r="B7" s="5" t="s">
        <v>16</v>
      </c>
      <c r="C7" s="5">
        <v>4</v>
      </c>
      <c r="D7" s="5">
        <v>5</v>
      </c>
      <c r="E7" s="5">
        <v>4</v>
      </c>
      <c r="F7" s="5">
        <v>4</v>
      </c>
      <c r="G7" s="5">
        <v>2</v>
      </c>
      <c r="H7" s="12">
        <f t="shared" si="0"/>
        <v>3.8</v>
      </c>
      <c r="I7" s="13" t="str">
        <f t="shared" si="1"/>
        <v>”переведен на второй курс</v>
      </c>
    </row>
    <row r="8" spans="1:10" ht="15.75" x14ac:dyDescent="0.25">
      <c r="A8" s="5">
        <v>5</v>
      </c>
      <c r="B8" s="5" t="s">
        <v>17</v>
      </c>
      <c r="C8" s="5">
        <v>5</v>
      </c>
      <c r="D8" s="5">
        <v>4</v>
      </c>
      <c r="E8" s="5">
        <v>4</v>
      </c>
      <c r="F8" s="5">
        <v>5</v>
      </c>
      <c r="G8" s="5">
        <v>5</v>
      </c>
      <c r="H8" s="12">
        <f t="shared" si="0"/>
        <v>4.5999999999999996</v>
      </c>
      <c r="I8" s="13" t="str">
        <f t="shared" si="1"/>
        <v>”переведен на второй курс</v>
      </c>
    </row>
    <row r="9" spans="1:10" ht="15.75" x14ac:dyDescent="0.25">
      <c r="A9" s="5">
        <v>6</v>
      </c>
      <c r="B9" s="5" t="s">
        <v>18</v>
      </c>
      <c r="C9" s="5">
        <v>3</v>
      </c>
      <c r="D9" s="5">
        <v>3</v>
      </c>
      <c r="E9" s="5">
        <v>3</v>
      </c>
      <c r="F9" s="5">
        <v>2</v>
      </c>
      <c r="G9" s="5">
        <v>3</v>
      </c>
      <c r="H9" s="12">
        <f t="shared" si="0"/>
        <v>2.8</v>
      </c>
      <c r="I9" s="13" t="str">
        <f t="shared" si="1"/>
        <v>”переведен на второй курс</v>
      </c>
    </row>
    <row r="10" spans="1:10" ht="15.75" x14ac:dyDescent="0.25">
      <c r="A10" s="5">
        <v>7</v>
      </c>
      <c r="B10" s="5" t="s">
        <v>19</v>
      </c>
      <c r="C10" s="5">
        <v>5</v>
      </c>
      <c r="D10" s="5">
        <v>2</v>
      </c>
      <c r="E10" s="5">
        <v>3</v>
      </c>
      <c r="F10" s="5">
        <v>4</v>
      </c>
      <c r="G10" s="5">
        <v>3</v>
      </c>
      <c r="H10" s="12">
        <f t="shared" si="0"/>
        <v>3.4</v>
      </c>
      <c r="I10" s="13" t="str">
        <f t="shared" si="1"/>
        <v>”переведен на второй курс</v>
      </c>
    </row>
    <row r="11" spans="1:10" ht="15.75" x14ac:dyDescent="0.25">
      <c r="A11" s="5">
        <v>8</v>
      </c>
      <c r="B11" s="5" t="s">
        <v>20</v>
      </c>
      <c r="C11" s="5">
        <v>2</v>
      </c>
      <c r="D11" s="5">
        <v>2</v>
      </c>
      <c r="E11" s="5">
        <v>3</v>
      </c>
      <c r="F11" s="5">
        <v>2</v>
      </c>
      <c r="G11" s="5">
        <v>3</v>
      </c>
      <c r="H11" s="12">
        <f t="shared" si="0"/>
        <v>2.4</v>
      </c>
      <c r="I11" s="13" t="str">
        <f t="shared" si="1"/>
        <v>повторный курс</v>
      </c>
    </row>
    <row r="12" spans="1:10" ht="15.75" x14ac:dyDescent="0.25">
      <c r="A12" s="5">
        <v>9</v>
      </c>
      <c r="B12" s="5" t="s">
        <v>21</v>
      </c>
      <c r="C12" s="5">
        <v>4</v>
      </c>
      <c r="D12" s="5">
        <v>5</v>
      </c>
      <c r="E12" s="5">
        <v>4</v>
      </c>
      <c r="F12" s="5">
        <v>5</v>
      </c>
      <c r="G12" s="5">
        <v>4</v>
      </c>
      <c r="H12" s="12">
        <f t="shared" si="0"/>
        <v>4.4000000000000004</v>
      </c>
      <c r="I12" s="13" t="str">
        <f t="shared" si="1"/>
        <v>”переведен на второй курс</v>
      </c>
    </row>
    <row r="13" spans="1:10" ht="15.75" x14ac:dyDescent="0.25">
      <c r="A13" s="5">
        <v>10</v>
      </c>
      <c r="B13" s="5" t="s">
        <v>22</v>
      </c>
      <c r="C13" s="5">
        <v>5</v>
      </c>
      <c r="D13" s="5">
        <v>5</v>
      </c>
      <c r="E13" s="5">
        <v>5</v>
      </c>
      <c r="F13" s="5">
        <v>5</v>
      </c>
      <c r="G13" s="5">
        <v>5</v>
      </c>
      <c r="H13" s="12">
        <f t="shared" si="0"/>
        <v>5</v>
      </c>
      <c r="I13" s="13" t="str">
        <f t="shared" si="1"/>
        <v>”переведен на второй курс</v>
      </c>
    </row>
    <row r="14" spans="1:10" ht="15.75" x14ac:dyDescent="0.25">
      <c r="A14" s="21" t="s">
        <v>2</v>
      </c>
      <c r="B14" s="22"/>
      <c r="C14" s="22"/>
      <c r="D14" s="22"/>
      <c r="E14" s="22"/>
      <c r="F14" s="22"/>
      <c r="G14" s="23"/>
      <c r="H14" s="12">
        <f>MAX(H4:H13)</f>
        <v>5</v>
      </c>
      <c r="I14" s="6"/>
      <c r="J14" s="4"/>
    </row>
    <row r="15" spans="1:10" ht="15.75" x14ac:dyDescent="0.25">
      <c r="A15" s="21" t="s">
        <v>3</v>
      </c>
      <c r="B15" s="22"/>
      <c r="C15" s="22"/>
      <c r="D15" s="22"/>
      <c r="E15" s="22"/>
      <c r="F15" s="22"/>
      <c r="G15" s="23"/>
      <c r="H15" s="12">
        <f>MIN(H4:H14)</f>
        <v>2.4</v>
      </c>
      <c r="I15" s="7"/>
    </row>
    <row r="16" spans="1:10" ht="15.75" x14ac:dyDescent="0.25">
      <c r="A16" s="21" t="s">
        <v>4</v>
      </c>
      <c r="B16" s="22"/>
      <c r="C16" s="22"/>
      <c r="D16" s="22"/>
      <c r="E16" s="22"/>
      <c r="F16" s="22"/>
      <c r="G16" s="23"/>
      <c r="H16" s="12">
        <f>AVERAGE(H14:H15)</f>
        <v>3.7</v>
      </c>
      <c r="I16" s="7"/>
    </row>
  </sheetData>
  <mergeCells count="4">
    <mergeCell ref="A1:I1"/>
    <mergeCell ref="A15:G15"/>
    <mergeCell ref="A16:G16"/>
    <mergeCell ref="A14:G14"/>
  </mergeCells>
  <conditionalFormatting sqref="H4">
    <cfRule type="cellIs" dxfId="15" priority="4" operator="between">
      <formula>3.3</formula>
      <formula>4.5</formula>
    </cfRule>
    <cfRule type="cellIs" dxfId="14" priority="5" operator="greaterThan">
      <formula>4.5</formula>
    </cfRule>
  </conditionalFormatting>
  <conditionalFormatting sqref="H4:H13">
    <cfRule type="cellIs" dxfId="13" priority="1" operator="greaterThan">
      <formula>4.5</formula>
    </cfRule>
    <cfRule type="cellIs" dxfId="12" priority="2" operator="between">
      <formula>3.3</formula>
      <formula>4.5</formula>
    </cfRule>
    <cfRule type="cellIs" dxfId="11" priority="3" operator="between">
      <formula>0</formula>
      <formula>3.3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activeCell="J16" sqref="J16"/>
    </sheetView>
  </sheetViews>
  <sheetFormatPr defaultRowHeight="15" x14ac:dyDescent="0.25"/>
  <cols>
    <col min="1" max="1" width="5.7109375" style="3" customWidth="1"/>
    <col min="2" max="2" width="22.7109375" style="3" customWidth="1"/>
    <col min="3" max="7" width="6.7109375" style="3" customWidth="1"/>
    <col min="8" max="8" width="11.7109375" style="3" customWidth="1"/>
    <col min="9" max="9" width="12.7109375" style="3" customWidth="1"/>
    <col min="10" max="10" width="14.28515625" style="3" customWidth="1"/>
    <col min="11" max="11" width="12.7109375" style="3" customWidth="1"/>
    <col min="12" max="16384" width="9.140625" style="3"/>
  </cols>
  <sheetData>
    <row r="1" spans="1:12" ht="20.25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2"/>
      <c r="K1" s="2"/>
    </row>
    <row r="2" spans="1:12" ht="15.95" customHeight="1" x14ac:dyDescent="0.25">
      <c r="A2" s="1"/>
      <c r="B2" s="15" t="s">
        <v>27</v>
      </c>
      <c r="C2" s="14">
        <v>750</v>
      </c>
      <c r="D2" s="2"/>
      <c r="E2" s="2"/>
      <c r="F2" s="2"/>
      <c r="G2" s="2"/>
      <c r="H2" s="15" t="s">
        <v>29</v>
      </c>
      <c r="I2" s="16">
        <v>0.25</v>
      </c>
      <c r="J2" s="2"/>
      <c r="K2" s="2"/>
    </row>
    <row r="3" spans="1:12" ht="15.95" customHeight="1" x14ac:dyDescent="0.25">
      <c r="A3" s="1"/>
      <c r="B3" s="15" t="s">
        <v>28</v>
      </c>
      <c r="C3" s="14">
        <v>3.5</v>
      </c>
      <c r="D3" s="2"/>
      <c r="E3" s="2"/>
      <c r="F3" s="2"/>
      <c r="G3" s="2"/>
      <c r="H3" s="15" t="s">
        <v>30</v>
      </c>
      <c r="I3" s="16">
        <v>0.5</v>
      </c>
      <c r="J3" s="2"/>
      <c r="K3" s="2"/>
    </row>
    <row r="4" spans="1:12" ht="15.95" customHeight="1" x14ac:dyDescent="0.25">
      <c r="A4" s="1"/>
      <c r="B4" s="2"/>
      <c r="C4" s="2"/>
      <c r="D4" s="2"/>
      <c r="E4" s="2"/>
      <c r="F4" s="2"/>
      <c r="G4" s="2"/>
      <c r="H4" s="15" t="s">
        <v>31</v>
      </c>
      <c r="I4" s="16">
        <v>1</v>
      </c>
      <c r="J4" s="2"/>
      <c r="K4" s="2"/>
    </row>
    <row r="6" spans="1:12" ht="80.25" x14ac:dyDescent="0.25">
      <c r="A6" s="9" t="s">
        <v>1</v>
      </c>
      <c r="B6" s="9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11" t="s">
        <v>11</v>
      </c>
      <c r="I6" s="10" t="s">
        <v>24</v>
      </c>
      <c r="J6" s="10" t="s">
        <v>25</v>
      </c>
      <c r="K6" s="10" t="s">
        <v>26</v>
      </c>
    </row>
    <row r="7" spans="1:12" ht="15.75" x14ac:dyDescent="0.25">
      <c r="A7" s="5">
        <v>1</v>
      </c>
      <c r="B7" s="5" t="s">
        <v>13</v>
      </c>
      <c r="C7" s="5">
        <v>2</v>
      </c>
      <c r="D7" s="5">
        <v>3</v>
      </c>
      <c r="E7" s="5">
        <v>3</v>
      </c>
      <c r="F7" s="5">
        <v>2</v>
      </c>
      <c r="G7" s="5">
        <v>2</v>
      </c>
      <c r="H7" s="12">
        <f t="shared" ref="H7:H16" si="0">AVERAGE(C7:G7)</f>
        <v>2.4</v>
      </c>
      <c r="I7" s="13" t="str">
        <f>IF(H7&gt;3.5,"выдается","не выдается")</f>
        <v>не выдается</v>
      </c>
      <c r="J7" s="13" t="str">
        <f>IF(H7&lt;4, "нет надбавки", IF(AND(H7&gt;=4,H7&lt;=4.5),"25%",IF(AND(H7&gt;4.5,H7&lt;=4.75),"50%","100%")))</f>
        <v>нет надбавки</v>
      </c>
      <c r="K7" s="13"/>
    </row>
    <row r="8" spans="1:12" ht="15.75" x14ac:dyDescent="0.25">
      <c r="A8" s="5">
        <v>2</v>
      </c>
      <c r="B8" s="5" t="s">
        <v>14</v>
      </c>
      <c r="C8" s="5">
        <v>4</v>
      </c>
      <c r="D8" s="5">
        <v>2</v>
      </c>
      <c r="E8" s="5">
        <v>4</v>
      </c>
      <c r="F8" s="5">
        <v>3</v>
      </c>
      <c r="G8" s="5">
        <v>5</v>
      </c>
      <c r="H8" s="12">
        <f t="shared" si="0"/>
        <v>3.6</v>
      </c>
      <c r="I8" s="13" t="str">
        <f t="shared" ref="I8:I16" si="1">IF(H8&gt;3.5,"выдается","не выдается")</f>
        <v>выдается</v>
      </c>
      <c r="J8" s="13" t="str">
        <f t="shared" ref="J8:J16" si="2">IF(H8&lt;4, "нет надбавки", IF(AND(H8&gt;=4,H8&lt;=4.5),"25%",IF(AND(H8&gt;4.5,H8&lt;=4.75),"50%","100%")))</f>
        <v>нет надбавки</v>
      </c>
      <c r="K8" s="13"/>
    </row>
    <row r="9" spans="1:12" ht="15.75" x14ac:dyDescent="0.25">
      <c r="A9" s="5">
        <v>3</v>
      </c>
      <c r="B9" s="5" t="s">
        <v>15</v>
      </c>
      <c r="C9" s="5">
        <v>3</v>
      </c>
      <c r="D9" s="5">
        <v>4</v>
      </c>
      <c r="E9" s="5">
        <v>3</v>
      </c>
      <c r="F9" s="5">
        <v>4</v>
      </c>
      <c r="G9" s="5">
        <v>3</v>
      </c>
      <c r="H9" s="12">
        <f t="shared" si="0"/>
        <v>3.4</v>
      </c>
      <c r="I9" s="13" t="str">
        <f t="shared" si="1"/>
        <v>не выдается</v>
      </c>
      <c r="J9" s="13" t="str">
        <f t="shared" si="2"/>
        <v>нет надбавки</v>
      </c>
      <c r="K9" s="13"/>
    </row>
    <row r="10" spans="1:12" ht="15.75" x14ac:dyDescent="0.25">
      <c r="A10" s="5">
        <v>4</v>
      </c>
      <c r="B10" s="5" t="s">
        <v>16</v>
      </c>
      <c r="C10" s="5">
        <v>4</v>
      </c>
      <c r="D10" s="5">
        <v>5</v>
      </c>
      <c r="E10" s="5">
        <v>4</v>
      </c>
      <c r="F10" s="5">
        <v>4</v>
      </c>
      <c r="G10" s="5">
        <v>2</v>
      </c>
      <c r="H10" s="12">
        <f t="shared" si="0"/>
        <v>3.8</v>
      </c>
      <c r="I10" s="13" t="str">
        <f t="shared" si="1"/>
        <v>выдается</v>
      </c>
      <c r="J10" s="13" t="str">
        <f t="shared" si="2"/>
        <v>нет надбавки</v>
      </c>
      <c r="K10" s="13"/>
    </row>
    <row r="11" spans="1:12" ht="15.75" x14ac:dyDescent="0.25">
      <c r="A11" s="5">
        <v>5</v>
      </c>
      <c r="B11" s="5" t="s">
        <v>17</v>
      </c>
      <c r="C11" s="5">
        <v>5</v>
      </c>
      <c r="D11" s="5">
        <v>4</v>
      </c>
      <c r="E11" s="5">
        <v>4</v>
      </c>
      <c r="F11" s="5">
        <v>5</v>
      </c>
      <c r="G11" s="5">
        <v>5</v>
      </c>
      <c r="H11" s="12">
        <f t="shared" si="0"/>
        <v>4.5999999999999996</v>
      </c>
      <c r="I11" s="13" t="str">
        <f t="shared" si="1"/>
        <v>выдается</v>
      </c>
      <c r="J11" s="13" t="str">
        <f t="shared" si="2"/>
        <v>50%</v>
      </c>
      <c r="K11" s="13"/>
    </row>
    <row r="12" spans="1:12" ht="15.75" x14ac:dyDescent="0.25">
      <c r="A12" s="5">
        <v>6</v>
      </c>
      <c r="B12" s="5" t="s">
        <v>18</v>
      </c>
      <c r="C12" s="5">
        <v>3</v>
      </c>
      <c r="D12" s="5">
        <v>3</v>
      </c>
      <c r="E12" s="5">
        <v>3</v>
      </c>
      <c r="F12" s="5">
        <v>2</v>
      </c>
      <c r="G12" s="5">
        <v>3</v>
      </c>
      <c r="H12" s="12">
        <f t="shared" si="0"/>
        <v>2.8</v>
      </c>
      <c r="I12" s="13" t="str">
        <f t="shared" si="1"/>
        <v>не выдается</v>
      </c>
      <c r="J12" s="13" t="str">
        <f t="shared" si="2"/>
        <v>нет надбавки</v>
      </c>
      <c r="K12" s="13"/>
    </row>
    <row r="13" spans="1:12" ht="15.75" x14ac:dyDescent="0.25">
      <c r="A13" s="5">
        <v>7</v>
      </c>
      <c r="B13" s="5" t="s">
        <v>19</v>
      </c>
      <c r="C13" s="5">
        <v>5</v>
      </c>
      <c r="D13" s="5">
        <v>2</v>
      </c>
      <c r="E13" s="5">
        <v>3</v>
      </c>
      <c r="F13" s="5">
        <v>4</v>
      </c>
      <c r="G13" s="5">
        <v>3</v>
      </c>
      <c r="H13" s="12">
        <f t="shared" si="0"/>
        <v>3.4</v>
      </c>
      <c r="I13" s="13" t="str">
        <f t="shared" si="1"/>
        <v>не выдается</v>
      </c>
      <c r="J13" s="13" t="str">
        <f t="shared" si="2"/>
        <v>нет надбавки</v>
      </c>
      <c r="K13" s="13"/>
    </row>
    <row r="14" spans="1:12" ht="15.75" x14ac:dyDescent="0.25">
      <c r="A14" s="5">
        <v>8</v>
      </c>
      <c r="B14" s="5" t="s">
        <v>20</v>
      </c>
      <c r="C14" s="5">
        <v>2</v>
      </c>
      <c r="D14" s="5">
        <v>2</v>
      </c>
      <c r="E14" s="5">
        <v>3</v>
      </c>
      <c r="F14" s="5">
        <v>2</v>
      </c>
      <c r="G14" s="5">
        <v>3</v>
      </c>
      <c r="H14" s="12">
        <f t="shared" si="0"/>
        <v>2.4</v>
      </c>
      <c r="I14" s="13" t="str">
        <f t="shared" si="1"/>
        <v>не выдается</v>
      </c>
      <c r="J14" s="13" t="str">
        <f t="shared" si="2"/>
        <v>нет надбавки</v>
      </c>
      <c r="K14" s="13"/>
      <c r="L14" s="4"/>
    </row>
    <row r="15" spans="1:12" ht="15.75" x14ac:dyDescent="0.25">
      <c r="A15" s="5">
        <v>9</v>
      </c>
      <c r="B15" s="5" t="s">
        <v>21</v>
      </c>
      <c r="C15" s="5">
        <v>4</v>
      </c>
      <c r="D15" s="5">
        <v>5</v>
      </c>
      <c r="E15" s="5">
        <v>4</v>
      </c>
      <c r="F15" s="5">
        <v>5</v>
      </c>
      <c r="G15" s="5">
        <v>4</v>
      </c>
      <c r="H15" s="12">
        <f t="shared" si="0"/>
        <v>4.4000000000000004</v>
      </c>
      <c r="I15" s="13" t="str">
        <f t="shared" si="1"/>
        <v>выдается</v>
      </c>
      <c r="J15" s="13" t="str">
        <f t="shared" si="2"/>
        <v>25%</v>
      </c>
      <c r="K15" s="13"/>
    </row>
    <row r="16" spans="1:12" ht="15.75" x14ac:dyDescent="0.25">
      <c r="A16" s="5">
        <v>10</v>
      </c>
      <c r="B16" s="5" t="s">
        <v>22</v>
      </c>
      <c r="C16" s="5">
        <v>5</v>
      </c>
      <c r="D16" s="5">
        <v>5</v>
      </c>
      <c r="E16" s="5">
        <v>5</v>
      </c>
      <c r="F16" s="5">
        <v>5</v>
      </c>
      <c r="G16" s="5">
        <v>5</v>
      </c>
      <c r="H16" s="12">
        <f t="shared" si="0"/>
        <v>5</v>
      </c>
      <c r="I16" s="13" t="str">
        <f t="shared" si="1"/>
        <v>выдается</v>
      </c>
      <c r="J16" s="13" t="str">
        <f t="shared" si="2"/>
        <v>100%</v>
      </c>
      <c r="K16" s="13"/>
    </row>
  </sheetData>
  <mergeCells count="1">
    <mergeCell ref="A1:I1"/>
  </mergeCells>
  <conditionalFormatting sqref="H7">
    <cfRule type="cellIs" dxfId="10" priority="4" operator="between">
      <formula>3.3</formula>
      <formula>4.5</formula>
    </cfRule>
    <cfRule type="cellIs" dxfId="9" priority="5" operator="greaterThan">
      <formula>4.5</formula>
    </cfRule>
  </conditionalFormatting>
  <conditionalFormatting sqref="H7:H16">
    <cfRule type="cellIs" dxfId="8" priority="1" operator="greaterThan">
      <formula>4.5</formula>
    </cfRule>
    <cfRule type="cellIs" dxfId="7" priority="2" operator="between">
      <formula>3.3</formula>
      <formula>4.5</formula>
    </cfRule>
    <cfRule type="cellIs" dxfId="6" priority="3" operator="between">
      <formula>0</formula>
      <formula>3.3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workbookViewId="0">
      <selection activeCell="K1" sqref="K1"/>
    </sheetView>
  </sheetViews>
  <sheetFormatPr defaultRowHeight="15" x14ac:dyDescent="0.25"/>
  <cols>
    <col min="1" max="1" width="5.7109375" style="3" customWidth="1"/>
    <col min="2" max="2" width="22.7109375" style="3" customWidth="1"/>
    <col min="3" max="7" width="6.7109375" style="3" customWidth="1"/>
    <col min="8" max="8" width="11.7109375" style="27" customWidth="1"/>
    <col min="9" max="9" width="14.140625" style="3" customWidth="1"/>
    <col min="10" max="10" width="14.28515625" style="3" customWidth="1"/>
    <col min="11" max="11" width="12.7109375" style="30" customWidth="1"/>
    <col min="12" max="16384" width="9.140625" style="3"/>
  </cols>
  <sheetData>
    <row r="1" spans="1:12" ht="20.25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8"/>
    </row>
    <row r="2" spans="1:12" ht="15.95" customHeight="1" x14ac:dyDescent="0.25">
      <c r="A2" s="17"/>
      <c r="B2" s="15" t="s">
        <v>27</v>
      </c>
      <c r="C2" s="14">
        <v>750</v>
      </c>
      <c r="D2" s="18"/>
      <c r="E2" s="18"/>
      <c r="F2" s="18"/>
      <c r="G2" s="18"/>
      <c r="H2" s="24" t="s">
        <v>29</v>
      </c>
      <c r="I2" s="16">
        <v>0.25</v>
      </c>
      <c r="J2" s="18"/>
    </row>
    <row r="3" spans="1:12" ht="15.95" customHeight="1" x14ac:dyDescent="0.25">
      <c r="A3" s="17"/>
      <c r="B3" s="15" t="s">
        <v>28</v>
      </c>
      <c r="C3" s="14">
        <v>3.5</v>
      </c>
      <c r="D3" s="18"/>
      <c r="E3" s="18"/>
      <c r="F3" s="18"/>
      <c r="G3" s="18"/>
      <c r="H3" s="24" t="s">
        <v>30</v>
      </c>
      <c r="I3" s="16">
        <v>0.5</v>
      </c>
      <c r="J3" s="18"/>
    </row>
    <row r="4" spans="1:12" ht="15.95" customHeight="1" x14ac:dyDescent="0.25">
      <c r="A4" s="17"/>
      <c r="B4" s="18"/>
      <c r="C4" s="18"/>
      <c r="D4" s="18"/>
      <c r="E4" s="18"/>
      <c r="F4" s="18"/>
      <c r="G4" s="18"/>
      <c r="H4" s="24" t="s">
        <v>31</v>
      </c>
      <c r="I4" s="16">
        <v>1</v>
      </c>
      <c r="J4" s="18"/>
    </row>
    <row r="6" spans="1:12" ht="80.25" x14ac:dyDescent="0.25">
      <c r="A6" s="9" t="s">
        <v>1</v>
      </c>
      <c r="B6" s="9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25" t="s">
        <v>11</v>
      </c>
      <c r="I6" s="10" t="s">
        <v>24</v>
      </c>
      <c r="J6" s="10" t="s">
        <v>25</v>
      </c>
      <c r="K6" s="10" t="s">
        <v>26</v>
      </c>
    </row>
    <row r="7" spans="1:12" ht="15.75" x14ac:dyDescent="0.25">
      <c r="A7" s="5">
        <v>1</v>
      </c>
      <c r="B7" s="5" t="s">
        <v>13</v>
      </c>
      <c r="C7" s="5">
        <v>2</v>
      </c>
      <c r="D7" s="5">
        <v>3</v>
      </c>
      <c r="E7" s="5">
        <v>3</v>
      </c>
      <c r="F7" s="5">
        <v>2</v>
      </c>
      <c r="G7" s="5">
        <v>2</v>
      </c>
      <c r="H7" s="26">
        <f t="shared" ref="H7:H16" si="0">AVERAGE(C7:G7)</f>
        <v>2.4</v>
      </c>
      <c r="I7" s="28" t="str">
        <f>IF(H7&gt;$C$3,"выдается","не выдается")</f>
        <v>не выдается</v>
      </c>
      <c r="J7" s="29" t="str">
        <f>IF(H7&lt;$C$3,"",IF(H7&lt;4,"нет надбавки",IF(AND(4&lt;=H7,H7&lt;=4.5),$I$2,IF(AND(4.5&lt;H7,H7&lt;=4.75),$I$3,$I$4))))</f>
        <v/>
      </c>
      <c r="K7" s="31">
        <f>IF(H7&lt;3.5,0,IF(H7&lt;4,1,1+J7))*$C$2</f>
        <v>0</v>
      </c>
    </row>
    <row r="8" spans="1:12" ht="15.75" x14ac:dyDescent="0.25">
      <c r="A8" s="5">
        <v>2</v>
      </c>
      <c r="B8" s="5" t="s">
        <v>14</v>
      </c>
      <c r="C8" s="5">
        <v>4</v>
      </c>
      <c r="D8" s="5">
        <v>2</v>
      </c>
      <c r="E8" s="5">
        <v>4</v>
      </c>
      <c r="F8" s="5">
        <v>3</v>
      </c>
      <c r="G8" s="5">
        <v>5</v>
      </c>
      <c r="H8" s="26">
        <f t="shared" si="0"/>
        <v>3.6</v>
      </c>
      <c r="I8" s="28" t="str">
        <f t="shared" ref="I8:I16" si="1">IF(H8&gt;$C$3,"выдается","не выдается")</f>
        <v>выдается</v>
      </c>
      <c r="J8" s="29" t="str">
        <f t="shared" ref="J8:J16" si="2">IF(H8&lt;$C$3,"",IF(H8&lt;4,"нет надбавки",IF(AND(4&lt;=H8,H8&lt;=4.5),$I$2,IF(AND(4.5&lt;H8,H8&lt;=4.75),$I$3,$I$4))))</f>
        <v>нет надбавки</v>
      </c>
      <c r="K8" s="31">
        <f t="shared" ref="K8:K16" si="3">IF(H8&lt;3.5,0,IF(H8&lt;4,1,1+J8))*$C$2</f>
        <v>750</v>
      </c>
    </row>
    <row r="9" spans="1:12" ht="15.75" x14ac:dyDescent="0.25">
      <c r="A9" s="5">
        <v>3</v>
      </c>
      <c r="B9" s="5" t="s">
        <v>15</v>
      </c>
      <c r="C9" s="5">
        <v>3</v>
      </c>
      <c r="D9" s="5">
        <v>4</v>
      </c>
      <c r="E9" s="5">
        <v>3</v>
      </c>
      <c r="F9" s="5">
        <v>4</v>
      </c>
      <c r="G9" s="5">
        <v>3</v>
      </c>
      <c r="H9" s="26">
        <f t="shared" si="0"/>
        <v>3.4</v>
      </c>
      <c r="I9" s="28" t="str">
        <f t="shared" si="1"/>
        <v>не выдается</v>
      </c>
      <c r="J9" s="29" t="str">
        <f t="shared" si="2"/>
        <v/>
      </c>
      <c r="K9" s="31">
        <f t="shared" si="3"/>
        <v>0</v>
      </c>
    </row>
    <row r="10" spans="1:12" ht="15.75" x14ac:dyDescent="0.25">
      <c r="A10" s="5">
        <v>4</v>
      </c>
      <c r="B10" s="5" t="s">
        <v>16</v>
      </c>
      <c r="C10" s="5">
        <v>4</v>
      </c>
      <c r="D10" s="5">
        <v>5</v>
      </c>
      <c r="E10" s="5">
        <v>4</v>
      </c>
      <c r="F10" s="5">
        <v>4</v>
      </c>
      <c r="G10" s="5">
        <v>2</v>
      </c>
      <c r="H10" s="26">
        <f t="shared" si="0"/>
        <v>3.8</v>
      </c>
      <c r="I10" s="28" t="str">
        <f t="shared" si="1"/>
        <v>выдается</v>
      </c>
      <c r="J10" s="29" t="str">
        <f t="shared" si="2"/>
        <v>нет надбавки</v>
      </c>
      <c r="K10" s="31">
        <f t="shared" si="3"/>
        <v>750</v>
      </c>
    </row>
    <row r="11" spans="1:12" ht="15.75" x14ac:dyDescent="0.25">
      <c r="A11" s="5">
        <v>5</v>
      </c>
      <c r="B11" s="5" t="s">
        <v>17</v>
      </c>
      <c r="C11" s="5">
        <v>5</v>
      </c>
      <c r="D11" s="5">
        <v>4</v>
      </c>
      <c r="E11" s="5">
        <v>4</v>
      </c>
      <c r="F11" s="5">
        <v>5</v>
      </c>
      <c r="G11" s="5">
        <v>5</v>
      </c>
      <c r="H11" s="26">
        <f t="shared" si="0"/>
        <v>4.5999999999999996</v>
      </c>
      <c r="I11" s="28" t="str">
        <f t="shared" si="1"/>
        <v>выдается</v>
      </c>
      <c r="J11" s="29">
        <f t="shared" si="2"/>
        <v>0.5</v>
      </c>
      <c r="K11" s="31">
        <f t="shared" si="3"/>
        <v>1125</v>
      </c>
    </row>
    <row r="12" spans="1:12" ht="15.75" x14ac:dyDescent="0.25">
      <c r="A12" s="5">
        <v>6</v>
      </c>
      <c r="B12" s="5" t="s">
        <v>18</v>
      </c>
      <c r="C12" s="5">
        <v>3</v>
      </c>
      <c r="D12" s="5">
        <v>3</v>
      </c>
      <c r="E12" s="5">
        <v>3</v>
      </c>
      <c r="F12" s="5">
        <v>2</v>
      </c>
      <c r="G12" s="5">
        <v>3</v>
      </c>
      <c r="H12" s="26">
        <f t="shared" si="0"/>
        <v>2.8</v>
      </c>
      <c r="I12" s="28" t="str">
        <f t="shared" si="1"/>
        <v>не выдается</v>
      </c>
      <c r="J12" s="29" t="str">
        <f t="shared" si="2"/>
        <v/>
      </c>
      <c r="K12" s="31">
        <f t="shared" si="3"/>
        <v>0</v>
      </c>
    </row>
    <row r="13" spans="1:12" ht="15.75" x14ac:dyDescent="0.25">
      <c r="A13" s="5">
        <v>7</v>
      </c>
      <c r="B13" s="5" t="s">
        <v>19</v>
      </c>
      <c r="C13" s="5">
        <v>5</v>
      </c>
      <c r="D13" s="5">
        <v>2</v>
      </c>
      <c r="E13" s="5">
        <v>3</v>
      </c>
      <c r="F13" s="5">
        <v>4</v>
      </c>
      <c r="G13" s="5">
        <v>3</v>
      </c>
      <c r="H13" s="26">
        <f t="shared" si="0"/>
        <v>3.4</v>
      </c>
      <c r="I13" s="28" t="str">
        <f t="shared" si="1"/>
        <v>не выдается</v>
      </c>
      <c r="J13" s="29" t="str">
        <f t="shared" si="2"/>
        <v/>
      </c>
      <c r="K13" s="31">
        <f t="shared" si="3"/>
        <v>0</v>
      </c>
    </row>
    <row r="14" spans="1:12" ht="15.75" x14ac:dyDescent="0.25">
      <c r="A14" s="5">
        <v>8</v>
      </c>
      <c r="B14" s="5" t="s">
        <v>20</v>
      </c>
      <c r="C14" s="5">
        <v>2</v>
      </c>
      <c r="D14" s="5">
        <v>2</v>
      </c>
      <c r="E14" s="5">
        <v>3</v>
      </c>
      <c r="F14" s="5">
        <v>2</v>
      </c>
      <c r="G14" s="5">
        <v>3</v>
      </c>
      <c r="H14" s="26">
        <f t="shared" si="0"/>
        <v>2.4</v>
      </c>
      <c r="I14" s="28" t="str">
        <f t="shared" si="1"/>
        <v>не выдается</v>
      </c>
      <c r="J14" s="29" t="str">
        <f t="shared" si="2"/>
        <v/>
      </c>
      <c r="K14" s="31">
        <f t="shared" si="3"/>
        <v>0</v>
      </c>
      <c r="L14" s="4"/>
    </row>
    <row r="15" spans="1:12" ht="15.75" x14ac:dyDescent="0.25">
      <c r="A15" s="5">
        <v>9</v>
      </c>
      <c r="B15" s="5" t="s">
        <v>21</v>
      </c>
      <c r="C15" s="5">
        <v>4</v>
      </c>
      <c r="D15" s="5">
        <v>5</v>
      </c>
      <c r="E15" s="5">
        <v>4</v>
      </c>
      <c r="F15" s="5">
        <v>5</v>
      </c>
      <c r="G15" s="5">
        <v>4</v>
      </c>
      <c r="H15" s="26">
        <f t="shared" si="0"/>
        <v>4.4000000000000004</v>
      </c>
      <c r="I15" s="28" t="str">
        <f t="shared" si="1"/>
        <v>выдается</v>
      </c>
      <c r="J15" s="29">
        <f t="shared" si="2"/>
        <v>0.25</v>
      </c>
      <c r="K15" s="31">
        <f t="shared" si="3"/>
        <v>937.5</v>
      </c>
    </row>
    <row r="16" spans="1:12" ht="15.75" x14ac:dyDescent="0.25">
      <c r="A16" s="5">
        <v>10</v>
      </c>
      <c r="B16" s="5" t="s">
        <v>22</v>
      </c>
      <c r="C16" s="5">
        <v>5</v>
      </c>
      <c r="D16" s="5">
        <v>5</v>
      </c>
      <c r="E16" s="5">
        <v>5</v>
      </c>
      <c r="F16" s="5">
        <v>5</v>
      </c>
      <c r="G16" s="5">
        <v>5</v>
      </c>
      <c r="H16" s="26">
        <f t="shared" si="0"/>
        <v>5</v>
      </c>
      <c r="I16" s="28" t="str">
        <f t="shared" si="1"/>
        <v>выдается</v>
      </c>
      <c r="J16" s="29">
        <f t="shared" si="2"/>
        <v>1</v>
      </c>
      <c r="K16" s="31">
        <f t="shared" si="3"/>
        <v>1500</v>
      </c>
    </row>
    <row r="17" spans="11:11" x14ac:dyDescent="0.25">
      <c r="K17" s="32">
        <f>SUM(K7:K16)</f>
        <v>5062.5</v>
      </c>
    </row>
  </sheetData>
  <mergeCells count="1">
    <mergeCell ref="A1:I1"/>
  </mergeCells>
  <conditionalFormatting sqref="H7:H16">
    <cfRule type="expression" dxfId="5" priority="2" stopIfTrue="1">
      <formula>4.75&lt;H7</formula>
    </cfRule>
    <cfRule type="expression" dxfId="4" priority="3" stopIfTrue="1">
      <formula>AND(4.5&lt;H7,H7&lt;=4.75)</formula>
    </cfRule>
    <cfRule type="expression" dxfId="3" priority="4" stopIfTrue="1">
      <formula>AND(4&lt;H7,H7&lt;=4.5)</formula>
    </cfRule>
    <cfRule type="expression" dxfId="2" priority="5" stopIfTrue="1">
      <formula>AND($C$3&lt;H7,H7&lt;=4)</formula>
    </cfRule>
    <cfRule type="expression" dxfId="1" priority="6" stopIfTrue="1">
      <formula>H7&lt;=$C$3</formula>
    </cfRule>
  </conditionalFormatting>
  <conditionalFormatting sqref="K7:K16">
    <cfRule type="expression" dxfId="0" priority="1" stopIfTrue="1">
      <formula>K7=0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Приказ</vt:lpstr>
      <vt:lpstr>Ведомость</vt:lpstr>
      <vt:lpstr>Ведомость (2)</vt:lpstr>
      <vt:lpstr>Диаграмма2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HRuban</cp:lastModifiedBy>
  <dcterms:created xsi:type="dcterms:W3CDTF">2021-03-13T19:27:44Z</dcterms:created>
  <dcterms:modified xsi:type="dcterms:W3CDTF">2021-03-17T20:10:57Z</dcterms:modified>
</cp:coreProperties>
</file>